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ontabilidad\"/>
    </mc:Choice>
  </mc:AlternateContent>
  <xr:revisionPtr revIDLastSave="0" documentId="13_ncr:1_{1B134AC9-2E6F-4880-BE95-27F7C19477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LACION DE PAGO FR" sheetId="7" r:id="rId1"/>
    <sheet name="RELACION DE PAGO VS" sheetId="8" r:id="rId2"/>
  </sheets>
  <definedNames>
    <definedName name="_xlnm.Print_Area" localSheetId="1">'RELACION DE PAGO VS'!$A$1:$K$41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8" l="1"/>
  <c r="H17" i="8"/>
  <c r="H16" i="8" l="1"/>
  <c r="H6" i="7" l="1"/>
  <c r="G7" i="7"/>
  <c r="H7" i="7"/>
  <c r="H8" i="7"/>
  <c r="H10" i="7"/>
  <c r="H11" i="7"/>
  <c r="G12" i="7"/>
  <c r="H12" i="7"/>
  <c r="H13" i="7"/>
  <c r="G14" i="7"/>
  <c r="H14" i="7" s="1"/>
  <c r="G15" i="7"/>
  <c r="H15" i="7"/>
  <c r="G16" i="7"/>
  <c r="H16" i="7"/>
  <c r="H17" i="7"/>
  <c r="G15" i="8" l="1"/>
  <c r="H15" i="8" s="1"/>
  <c r="E14" i="8"/>
  <c r="H14" i="8" s="1"/>
  <c r="G13" i="8"/>
  <c r="H13" i="8" s="1"/>
  <c r="H12" i="8"/>
  <c r="H11" i="8"/>
  <c r="G10" i="8"/>
  <c r="H10" i="8" s="1"/>
  <c r="G9" i="8"/>
  <c r="H9" i="8" s="1"/>
  <c r="H7" i="8"/>
  <c r="H8" i="8"/>
  <c r="H6" i="8"/>
  <c r="E19" i="8" l="1"/>
  <c r="G19" i="8"/>
  <c r="H19" i="8"/>
  <c r="G26" i="7" l="1"/>
  <c r="H26" i="7"/>
  <c r="E26" i="7" l="1"/>
  <c r="A2" i="7" l="1"/>
  <c r="A2" i="8" l="1"/>
</calcChain>
</file>

<file path=xl/sharedStrings.xml><?xml version="1.0" encoding="utf-8"?>
<sst xmlns="http://schemas.openxmlformats.org/spreadsheetml/2006/main" count="127" uniqueCount="97">
  <si>
    <t>Servicio Nacional de Salud</t>
  </si>
  <si>
    <t>Nota:</t>
  </si>
  <si>
    <t xml:space="preserve">                                                                          ANALISTA FINANCIERO</t>
  </si>
  <si>
    <t>TOTAL EJECUTADO</t>
  </si>
  <si>
    <t xml:space="preserve"> DOCUMENTO DE RESPALDO</t>
  </si>
  <si>
    <t>TIPO DOC</t>
  </si>
  <si>
    <t>CONCEPTO</t>
  </si>
  <si>
    <t>VALOR NETO</t>
  </si>
  <si>
    <t>RETENCION</t>
  </si>
  <si>
    <t>MONTO RD$</t>
  </si>
  <si>
    <t>FECHA</t>
  </si>
  <si>
    <t>CK NO.</t>
  </si>
  <si>
    <t xml:space="preserve">BENEFICIARIO </t>
  </si>
  <si>
    <t>CEDULA/RNC</t>
  </si>
  <si>
    <t xml:space="preserve"> </t>
  </si>
  <si>
    <t>Fondo no.:</t>
  </si>
  <si>
    <t>MACARIO FARMA</t>
  </si>
  <si>
    <t>ITBIS</t>
  </si>
  <si>
    <t xml:space="preserve">     APROBADO POR. Dra. Yakaira Garcia</t>
  </si>
  <si>
    <t>Directora</t>
  </si>
  <si>
    <t xml:space="preserve">                                                          MODIFICADO POR:  Licda. Pilar Zoquiel</t>
  </si>
  <si>
    <t>Contador</t>
  </si>
  <si>
    <t>ALIMENTOS PERECEDEROS</t>
  </si>
  <si>
    <t>REACTIVOS</t>
  </si>
  <si>
    <t>MATERIAL GASTABLE DE OFICINA</t>
  </si>
  <si>
    <t>OXIGENO</t>
  </si>
  <si>
    <t>AGUA</t>
  </si>
  <si>
    <t>INTERNET</t>
  </si>
  <si>
    <t>RESIDUOS SOLIDOS</t>
  </si>
  <si>
    <t>TELEFONO</t>
  </si>
  <si>
    <t>CIENTEC</t>
  </si>
  <si>
    <t>PAGO REALIZADO EN FONDO 7 NO RECONOCIDO</t>
  </si>
  <si>
    <t>GALVAN HAUS</t>
  </si>
  <si>
    <t>PAGO FACTURAS B1500000109 Y B1500000105</t>
  </si>
  <si>
    <t>PAGO FACTURAS E450000000068 Y E450000000069</t>
  </si>
  <si>
    <t>SPRINDALE COMERCIAL</t>
  </si>
  <si>
    <t>SALDO FACTURA B1500000244</t>
  </si>
  <si>
    <t>ALTICE DOMINICANA</t>
  </si>
  <si>
    <t>PAGO FACTURA ALTICE INTERNET</t>
  </si>
  <si>
    <t>COMPAÑÍA DOMINICANA DE TELEFONO</t>
  </si>
  <si>
    <t>PAGO ACUERDO DE PAGO 92196 Y 91336</t>
  </si>
  <si>
    <t>TURBI SANCHEZ COMERCIAL</t>
  </si>
  <si>
    <r>
      <t>RELACIÓN DE CHEQUES DE ANTICIPOS FINANCIEROS DEL LIB. # 9</t>
    </r>
    <r>
      <rPr>
        <b/>
        <u/>
        <sz val="12"/>
        <rFont val="Arial"/>
        <family val="2"/>
      </rPr>
      <t xml:space="preserve">   al   </t>
    </r>
    <r>
      <rPr>
        <b/>
        <sz val="12"/>
        <rFont val="Arial"/>
        <family val="2"/>
      </rPr>
      <t>------- RD$---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 D/F -</t>
    </r>
    <r>
      <rPr>
        <b/>
        <u/>
        <sz val="12"/>
        <rFont val="Arial"/>
        <family val="2"/>
      </rPr>
      <t>-</t>
    </r>
    <r>
      <rPr>
        <b/>
        <sz val="12"/>
        <rFont val="Arial"/>
        <family val="2"/>
      </rPr>
      <t>---------      EXP. No.FR---------</t>
    </r>
  </si>
  <si>
    <t>PAGO FACTURA B1500000154</t>
  </si>
  <si>
    <t xml:space="preserve">TRIGAS DEL CARIBE </t>
  </si>
  <si>
    <t>PAGO 7 FACTURAS</t>
  </si>
  <si>
    <t>UNIVERSAL SERVICE</t>
  </si>
  <si>
    <t>PAGO FACTURA B1500000022</t>
  </si>
  <si>
    <t>AGUA CRISTAL</t>
  </si>
  <si>
    <t>PAGO FACTURAS B15000059804 Y B1500059811</t>
  </si>
  <si>
    <t>OCEAN MEAT</t>
  </si>
  <si>
    <t>SALDO FACTURA B1500000327</t>
  </si>
  <si>
    <t>SALU BRITOM</t>
  </si>
  <si>
    <t>MANTENIMIENTO CISTERNA</t>
  </si>
  <si>
    <t>PAGO FACTURA E450000000006</t>
  </si>
  <si>
    <t>AIDSA</t>
  </si>
  <si>
    <t>PAGO FACTURA E450000000023</t>
  </si>
  <si>
    <t>PRODUCTOS CANO</t>
  </si>
  <si>
    <t>ABONO A FACTURA B1500001415</t>
  </si>
  <si>
    <t>DGII</t>
  </si>
  <si>
    <t xml:space="preserve">IMPUESTOS </t>
  </si>
  <si>
    <t>PAGO RETENCIONES 5%</t>
  </si>
  <si>
    <t>COMISION PAGO DGII</t>
  </si>
  <si>
    <t>COMISION BANCARIA</t>
  </si>
  <si>
    <t>COMISION BANCARIA 0.15</t>
  </si>
  <si>
    <t xml:space="preserve">  ESTAMOS ENVIANDO LA CANTIDAD DE (14) COPIAS DE TRANSF</t>
  </si>
  <si>
    <t>Relación de transferencias venta de servicios mes de octubre 2025</t>
  </si>
  <si>
    <t xml:space="preserve">NOMINA </t>
  </si>
  <si>
    <t>NOMINA INCENTIVOS ENERO JUNIO 2024</t>
  </si>
  <si>
    <t>ICU SOLUCIONES EMPRESARIALES</t>
  </si>
  <si>
    <t>RENTA MOBILIARIO OFICINA IMPRESORA</t>
  </si>
  <si>
    <t>FACTURA B1500001021</t>
  </si>
  <si>
    <t>UNIQUE REPRESENTACIONES</t>
  </si>
  <si>
    <t>MANTENIMIENTO Y REPARACION EQUIPOS MEDICOS</t>
  </si>
  <si>
    <t>FACTURA B1500005835</t>
  </si>
  <si>
    <t>NOMINA INTERNA</t>
  </si>
  <si>
    <t xml:space="preserve">NOMINA INTERNA MES DE OCTUBRE </t>
  </si>
  <si>
    <t>TRIGAS DEL CARIBE</t>
  </si>
  <si>
    <t>INSTALACION Y MANTENIMIENTO EQUIPOS MEDICOS</t>
  </si>
  <si>
    <t>PAGO FACTURAS E450000000053, B1500001060 Y E450000000103</t>
  </si>
  <si>
    <t xml:space="preserve">PHP SERVICES </t>
  </si>
  <si>
    <t>REPARACION Y MANTENIMIENTO A EQUIPOS Y EDIFICACIONES</t>
  </si>
  <si>
    <t>PAGO FACTURA B1500000034</t>
  </si>
  <si>
    <t>INMOTION SAS</t>
  </si>
  <si>
    <t>LICENCIA GOOGLE</t>
  </si>
  <si>
    <t>PAGO FACTURA E450000000007, E450000000013 Y SALDO FACTURA E450000000003</t>
  </si>
  <si>
    <t>GESTION SANITARIAS Y AMBIENTALES</t>
  </si>
  <si>
    <t>ESTUDIO DEL AGUA</t>
  </si>
  <si>
    <t>PAGO FACTURA  B1500000481</t>
  </si>
  <si>
    <t>Dra. Yakaira Garcia Peralta</t>
  </si>
  <si>
    <t>Director</t>
  </si>
  <si>
    <t>Licda. Pilar Zoquiel</t>
  </si>
  <si>
    <t>COMISION BANCARIA 0.15%</t>
  </si>
  <si>
    <t xml:space="preserve">  ESTAMOS ENVIANDO LA CANTIDAD DE (11) COPIAS DE TRANSF</t>
  </si>
  <si>
    <t>RETENCIONES IMPUESTO</t>
  </si>
  <si>
    <t>RETENCIONES PAGO PROVEEDPRES</t>
  </si>
  <si>
    <t>CARGOS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</si>
</sst>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6" formatCode="mmm\-dd\-yy"/>
    <numFmt numFmtId="167" formatCode="mm\-dd\-yy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b/>
      <sz val="14"/>
      <name val="Times New Roman"/>
      <family val="1"/>
    </font>
    <font>
      <sz val="6"/>
      <name val="Arial"/>
      <family val="2"/>
    </font>
    <font>
      <sz val="11"/>
      <name val="Times New Roman"/>
      <family val="1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7"/>
      <name val="Arial"/>
      <family val="2"/>
    </font>
    <font>
      <sz val="8"/>
      <name val="Arial"/>
      <family val="2"/>
    </font>
    <font>
      <sz val="6"/>
      <name val="Times New Roman"/>
      <family val="1"/>
    </font>
    <font>
      <sz val="9"/>
      <name val="Arial"/>
      <family val="2"/>
    </font>
    <font>
      <b/>
      <u/>
      <sz val="12"/>
      <name val="Arial"/>
      <family val="2"/>
    </font>
    <font>
      <sz val="26"/>
      <color theme="1"/>
      <name val="Cambria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1"/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left"/>
    </xf>
    <xf numFmtId="166" fontId="7" fillId="0" borderId="0" xfId="1" applyNumberFormat="1" applyFont="1" applyAlignment="1">
      <alignment horizontal="center"/>
    </xf>
    <xf numFmtId="1" fontId="8" fillId="0" borderId="0" xfId="1" applyNumberFormat="1" applyFont="1" applyAlignment="1">
      <alignment horizontal="right" wrapText="1"/>
    </xf>
    <xf numFmtId="166" fontId="9" fillId="0" borderId="0" xfId="1" applyNumberFormat="1" applyFont="1" applyAlignment="1">
      <alignment horizontal="center"/>
    </xf>
    <xf numFmtId="0" fontId="8" fillId="0" borderId="0" xfId="1" applyFont="1"/>
    <xf numFmtId="0" fontId="10" fillId="0" borderId="0" xfId="1" applyFont="1"/>
    <xf numFmtId="0" fontId="11" fillId="0" borderId="0" xfId="1" applyFont="1" applyAlignment="1">
      <alignment horizontal="left"/>
    </xf>
    <xf numFmtId="166" fontId="10" fillId="0" borderId="0" xfId="1" applyNumberFormat="1" applyFont="1" applyAlignment="1">
      <alignment horizontal="center"/>
    </xf>
    <xf numFmtId="0" fontId="12" fillId="0" borderId="0" xfId="1" applyFont="1" applyAlignment="1">
      <alignment horizontal="left"/>
    </xf>
    <xf numFmtId="167" fontId="7" fillId="0" borderId="0" xfId="1" applyNumberFormat="1" applyFont="1" applyAlignment="1">
      <alignment horizontal="right"/>
    </xf>
    <xf numFmtId="1" fontId="13" fillId="0" borderId="0" xfId="1" applyNumberFormat="1" applyFont="1" applyAlignment="1">
      <alignment horizontal="center"/>
    </xf>
    <xf numFmtId="0" fontId="14" fillId="0" borderId="0" xfId="1" applyFont="1" applyAlignment="1">
      <alignment horizontal="left" wrapText="1"/>
    </xf>
    <xf numFmtId="166" fontId="15" fillId="0" borderId="0" xfId="1" applyNumberFormat="1" applyFont="1" applyAlignment="1">
      <alignment horizontal="center"/>
    </xf>
    <xf numFmtId="0" fontId="6" fillId="0" borderId="0" xfId="1" applyFont="1" applyAlignment="1">
      <alignment horizontal="left"/>
    </xf>
    <xf numFmtId="1" fontId="13" fillId="0" borderId="0" xfId="1" applyNumberFormat="1" applyFont="1" applyAlignment="1">
      <alignment horizontal="right" wrapText="1"/>
    </xf>
    <xf numFmtId="4" fontId="16" fillId="0" borderId="0" xfId="6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left"/>
    </xf>
    <xf numFmtId="1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wrapText="1"/>
    </xf>
    <xf numFmtId="4" fontId="3" fillId="0" borderId="1" xfId="1" applyNumberFormat="1" applyFont="1" applyBorder="1" applyAlignment="1">
      <alignment horizontal="right"/>
    </xf>
    <xf numFmtId="167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center"/>
    </xf>
    <xf numFmtId="4" fontId="3" fillId="0" borderId="1" xfId="1" applyNumberFormat="1" applyFont="1" applyBorder="1" applyAlignment="1">
      <alignment horizontal="left" wrapText="1"/>
    </xf>
    <xf numFmtId="0" fontId="4" fillId="0" borderId="1" xfId="1" applyFont="1" applyBorder="1" applyAlignment="1">
      <alignment horizontal="right" wrapText="1"/>
    </xf>
    <xf numFmtId="0" fontId="4" fillId="4" borderId="0" xfId="1" applyFont="1" applyFill="1" applyAlignment="1">
      <alignment horizontal="left"/>
    </xf>
    <xf numFmtId="0" fontId="4" fillId="4" borderId="1" xfId="1" applyFont="1" applyFill="1" applyBorder="1" applyAlignment="1">
      <alignment horizontal="left"/>
    </xf>
    <xf numFmtId="0" fontId="4" fillId="0" borderId="1" xfId="1" applyFont="1" applyBorder="1" applyAlignment="1">
      <alignment horizontal="center"/>
    </xf>
    <xf numFmtId="4" fontId="4" fillId="2" borderId="1" xfId="1" applyNumberFormat="1" applyFont="1" applyFill="1" applyBorder="1" applyAlignment="1">
      <alignment horizontal="right"/>
    </xf>
    <xf numFmtId="4" fontId="4" fillId="2" borderId="1" xfId="1" applyNumberFormat="1" applyFont="1" applyFill="1" applyBorder="1" applyAlignment="1">
      <alignment horizontal="center"/>
    </xf>
    <xf numFmtId="4" fontId="4" fillId="0" borderId="1" xfId="1" applyNumberFormat="1" applyFont="1" applyBorder="1"/>
    <xf numFmtId="14" fontId="4" fillId="0" borderId="1" xfId="1" applyNumberFormat="1" applyFont="1" applyBorder="1" applyAlignment="1">
      <alignment horizontal="center"/>
    </xf>
    <xf numFmtId="0" fontId="4" fillId="0" borderId="1" xfId="1" applyFont="1" applyBorder="1"/>
    <xf numFmtId="14" fontId="4" fillId="0" borderId="1" xfId="1" applyNumberFormat="1" applyFont="1" applyBorder="1" applyAlignment="1">
      <alignment horizontal="left"/>
    </xf>
    <xf numFmtId="0" fontId="4" fillId="0" borderId="0" xfId="1" applyFont="1" applyAlignment="1">
      <alignment horizontal="left" wrapText="1"/>
    </xf>
    <xf numFmtId="0" fontId="4" fillId="0" borderId="1" xfId="1" applyFont="1" applyBorder="1" applyAlignment="1">
      <alignment horizontal="left" wrapText="1"/>
    </xf>
    <xf numFmtId="4" fontId="4" fillId="2" borderId="1" xfId="2" applyNumberFormat="1" applyFont="1" applyFill="1" applyBorder="1" applyAlignment="1"/>
    <xf numFmtId="0" fontId="3" fillId="3" borderId="1" xfId="1" applyFont="1" applyFill="1" applyBorder="1" applyAlignment="1">
      <alignment horizontal="center" wrapText="1"/>
    </xf>
    <xf numFmtId="4" fontId="3" fillId="3" borderId="1" xfId="6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/>
    </xf>
    <xf numFmtId="4" fontId="3" fillId="3" borderId="1" xfId="1" applyNumberFormat="1" applyFont="1" applyFill="1" applyBorder="1" applyAlignment="1">
      <alignment horizontal="center" wrapText="1"/>
    </xf>
    <xf numFmtId="4" fontId="3" fillId="3" borderId="1" xfId="1" applyNumberFormat="1" applyFont="1" applyFill="1" applyBorder="1" applyAlignment="1">
      <alignment horizontal="center"/>
    </xf>
    <xf numFmtId="167" fontId="3" fillId="3" borderId="1" xfId="1" applyNumberFormat="1" applyFont="1" applyFill="1" applyBorder="1" applyAlignment="1">
      <alignment horizontal="center"/>
    </xf>
    <xf numFmtId="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right"/>
    </xf>
    <xf numFmtId="0" fontId="3" fillId="3" borderId="2" xfId="1" applyFont="1" applyFill="1" applyBorder="1" applyAlignment="1">
      <alignment horizontal="center"/>
    </xf>
    <xf numFmtId="0" fontId="20" fillId="4" borderId="6" xfId="0" applyFont="1" applyFill="1" applyBorder="1"/>
    <xf numFmtId="0" fontId="20" fillId="4" borderId="8" xfId="0" applyFont="1" applyFill="1" applyBorder="1"/>
    <xf numFmtId="0" fontId="20" fillId="4" borderId="1" xfId="0" applyFont="1" applyFill="1" applyBorder="1"/>
    <xf numFmtId="167" fontId="21" fillId="4" borderId="1" xfId="1" applyNumberFormat="1" applyFont="1" applyFill="1" applyBorder="1" applyAlignment="1">
      <alignment horizontal="center"/>
    </xf>
    <xf numFmtId="43" fontId="20" fillId="4" borderId="7" xfId="7" applyFont="1" applyFill="1" applyBorder="1"/>
    <xf numFmtId="0" fontId="21" fillId="4" borderId="1" xfId="1" applyFont="1" applyFill="1" applyBorder="1" applyAlignment="1">
      <alignment horizontal="left"/>
    </xf>
    <xf numFmtId="0" fontId="10" fillId="4" borderId="1" xfId="6" applyNumberFormat="1" applyFont="1" applyFill="1" applyBorder="1" applyAlignment="1">
      <alignment horizontal="center" wrapText="1"/>
    </xf>
    <xf numFmtId="0" fontId="8" fillId="4" borderId="1" xfId="1" applyFont="1" applyFill="1" applyBorder="1" applyAlignment="1">
      <alignment horizontal="left" wrapText="1"/>
    </xf>
    <xf numFmtId="0" fontId="20" fillId="4" borderId="5" xfId="0" applyFont="1" applyFill="1" applyBorder="1"/>
    <xf numFmtId="0" fontId="20" fillId="4" borderId="3" xfId="0" applyFont="1" applyFill="1" applyBorder="1"/>
    <xf numFmtId="43" fontId="20" fillId="4" borderId="1" xfId="7" applyFont="1" applyFill="1" applyBorder="1"/>
    <xf numFmtId="0" fontId="20" fillId="4" borderId="4" xfId="0" applyFont="1" applyFill="1" applyBorder="1" applyAlignment="1">
      <alignment wrapText="1"/>
    </xf>
    <xf numFmtId="0" fontId="20" fillId="4" borderId="4" xfId="0" applyFont="1" applyFill="1" applyBorder="1"/>
    <xf numFmtId="43" fontId="21" fillId="4" borderId="1" xfId="7" applyFont="1" applyFill="1" applyBorder="1" applyAlignment="1">
      <alignment horizontal="center"/>
    </xf>
    <xf numFmtId="164" fontId="20" fillId="4" borderId="1" xfId="0" applyNumberFormat="1" applyFont="1" applyFill="1" applyBorder="1"/>
    <xf numFmtId="1" fontId="4" fillId="0" borderId="1" xfId="1" applyNumberFormat="1" applyFont="1" applyBorder="1" applyAlignment="1">
      <alignment horizontal="center"/>
    </xf>
    <xf numFmtId="0" fontId="4" fillId="0" borderId="1" xfId="1" applyFont="1" applyBorder="1" applyAlignment="1">
      <alignment horizontal="center" wrapText="1"/>
    </xf>
    <xf numFmtId="0" fontId="18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166" fontId="9" fillId="0" borderId="0" xfId="1" applyNumberFormat="1" applyFont="1" applyAlignment="1">
      <alignment horizontal="center"/>
    </xf>
  </cellXfs>
  <cellStyles count="9">
    <cellStyle name="Millares" xfId="7" builtinId="3"/>
    <cellStyle name="Millares 2" xfId="3" xr:uid="{00000000-0005-0000-0000-000001000000}"/>
    <cellStyle name="Millares 2 2" xfId="4" xr:uid="{00000000-0005-0000-0000-000002000000}"/>
    <cellStyle name="Millares 3" xfId="8" xr:uid="{00000000-0005-0000-0000-000003000000}"/>
    <cellStyle name="Millares_29 feb DESEMBOLSO2004" xfId="6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Porcentaje 2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F93F67AC-622C-49CF-9CAD-5ECB8761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0</xdr:rowOff>
    </xdr:from>
    <xdr:ext cx="971550" cy="695325"/>
    <xdr:pic>
      <xdr:nvPicPr>
        <xdr:cNvPr id="2" name="9 Imagen">
          <a:extLst>
            <a:ext uri="{FF2B5EF4-FFF2-40B4-BE49-F238E27FC236}">
              <a16:creationId xmlns:a16="http://schemas.microsoft.com/office/drawing/2014/main" id="{D3410056-CA1F-4E7D-B6E6-C54CDAC2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9715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6"/>
  <sheetViews>
    <sheetView tabSelected="1" view="pageBreakPreview" zoomScaleNormal="100" zoomScaleSheetLayoutView="100" workbookViewId="0">
      <selection activeCell="A3" sqref="A3:K3"/>
    </sheetView>
  </sheetViews>
  <sheetFormatPr baseColWidth="10" defaultRowHeight="12.75" x14ac:dyDescent="0.2"/>
  <cols>
    <col min="1" max="1" width="16.5703125" style="1" customWidth="1"/>
    <col min="2" max="2" width="42.28515625" style="1" bestFit="1" customWidth="1"/>
    <col min="3" max="3" width="14.28515625" style="1" customWidth="1"/>
    <col min="4" max="4" width="12.7109375" style="1" customWidth="1"/>
    <col min="5" max="5" width="19.42578125" style="1" bestFit="1" customWidth="1"/>
    <col min="6" max="6" width="15.28515625" style="1" customWidth="1"/>
    <col min="7" max="7" width="16.42578125" style="1" customWidth="1"/>
    <col min="8" max="8" width="19" style="1" bestFit="1" customWidth="1"/>
    <col min="9" max="9" width="44.42578125" style="1" customWidth="1"/>
    <col min="10" max="10" width="9.28515625" style="1" customWidth="1"/>
    <col min="11" max="11" width="31.140625" style="1" bestFit="1" customWidth="1"/>
    <col min="12" max="16384" width="11.42578125" style="1"/>
  </cols>
  <sheetData>
    <row r="1" spans="1:12" ht="33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2" ht="28.5" customHeight="1" x14ac:dyDescent="0.25">
      <c r="A2" s="66" t="e">
        <f>#REF!</f>
        <v>#REF!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2" ht="15.75" x14ac:dyDescent="0.25">
      <c r="A3" s="66" t="s">
        <v>42</v>
      </c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1:12" ht="15.75" x14ac:dyDescent="0.25">
      <c r="A4" s="2"/>
      <c r="B4" s="36"/>
      <c r="C4" s="2"/>
      <c r="D4" s="2"/>
      <c r="E4" s="45"/>
      <c r="F4" s="45"/>
      <c r="G4" s="45"/>
      <c r="H4" s="45"/>
      <c r="I4" s="46" t="s">
        <v>15</v>
      </c>
      <c r="J4" s="2">
        <v>9</v>
      </c>
      <c r="K4" s="2"/>
    </row>
    <row r="5" spans="1:12" ht="32.25" thickBot="1" x14ac:dyDescent="0.3">
      <c r="A5" s="41" t="s">
        <v>13</v>
      </c>
      <c r="B5" s="41" t="s">
        <v>12</v>
      </c>
      <c r="C5" s="47" t="s">
        <v>11</v>
      </c>
      <c r="D5" s="44" t="s">
        <v>10</v>
      </c>
      <c r="E5" s="42" t="s">
        <v>9</v>
      </c>
      <c r="F5" s="42" t="s">
        <v>17</v>
      </c>
      <c r="G5" s="43" t="s">
        <v>8</v>
      </c>
      <c r="H5" s="42" t="s">
        <v>7</v>
      </c>
      <c r="I5" s="41" t="s">
        <v>6</v>
      </c>
      <c r="J5" s="40" t="s">
        <v>5</v>
      </c>
      <c r="K5" s="39" t="s">
        <v>4</v>
      </c>
    </row>
    <row r="6" spans="1:12" ht="30.75" thickBot="1" x14ac:dyDescent="0.3">
      <c r="A6" s="48">
        <v>101097434</v>
      </c>
      <c r="B6" s="49" t="s">
        <v>30</v>
      </c>
      <c r="C6" s="50">
        <v>40613415102</v>
      </c>
      <c r="D6" s="51">
        <v>45911</v>
      </c>
      <c r="E6" s="52">
        <v>6395</v>
      </c>
      <c r="F6" s="52"/>
      <c r="G6" s="52"/>
      <c r="H6" s="52">
        <f>+E6+F6-G6</f>
        <v>6395</v>
      </c>
      <c r="I6" s="53" t="s">
        <v>23</v>
      </c>
      <c r="J6" s="54">
        <v>5</v>
      </c>
      <c r="K6" s="55" t="s">
        <v>31</v>
      </c>
      <c r="L6" s="36"/>
    </row>
    <row r="7" spans="1:12" ht="30.75" thickBot="1" x14ac:dyDescent="0.3">
      <c r="A7" s="56">
        <v>131726011</v>
      </c>
      <c r="B7" s="57" t="s">
        <v>32</v>
      </c>
      <c r="C7" s="50">
        <v>40887072946</v>
      </c>
      <c r="D7" s="51">
        <v>45946</v>
      </c>
      <c r="E7" s="58">
        <v>264557.36</v>
      </c>
      <c r="F7" s="58">
        <v>20384.73</v>
      </c>
      <c r="G7" s="58">
        <f>+E7*5%</f>
        <v>13227.868</v>
      </c>
      <c r="H7" s="52">
        <f>+E7+F7-G7</f>
        <v>271714.22199999995</v>
      </c>
      <c r="I7" s="1" t="s">
        <v>23</v>
      </c>
      <c r="J7" s="54">
        <v>5</v>
      </c>
      <c r="K7" s="59" t="s">
        <v>33</v>
      </c>
      <c r="L7" s="36"/>
    </row>
    <row r="8" spans="1:12" ht="30.75" thickBot="1" x14ac:dyDescent="0.3">
      <c r="A8" s="56">
        <v>130534519</v>
      </c>
      <c r="B8" s="57" t="s">
        <v>16</v>
      </c>
      <c r="C8" s="50">
        <v>40887315807</v>
      </c>
      <c r="D8" s="51">
        <v>45946</v>
      </c>
      <c r="E8" s="58">
        <v>428376.94</v>
      </c>
      <c r="F8" s="58">
        <v>3323.08</v>
      </c>
      <c r="G8" s="58"/>
      <c r="H8" s="52">
        <f>+E8+F8-G8</f>
        <v>431700.02</v>
      </c>
      <c r="I8" s="53" t="s">
        <v>23</v>
      </c>
      <c r="J8" s="54">
        <v>5</v>
      </c>
      <c r="K8" s="59" t="s">
        <v>34</v>
      </c>
      <c r="L8" s="36"/>
    </row>
    <row r="9" spans="1:12" ht="15.75" x14ac:dyDescent="0.25">
      <c r="A9" s="56">
        <v>130951241</v>
      </c>
      <c r="B9" s="57" t="s">
        <v>35</v>
      </c>
      <c r="C9" s="50">
        <v>40887109498</v>
      </c>
      <c r="D9" s="51">
        <v>45946</v>
      </c>
      <c r="E9" s="58">
        <v>274080</v>
      </c>
      <c r="F9" s="58">
        <v>49182.48</v>
      </c>
      <c r="G9" s="58">
        <v>13704</v>
      </c>
      <c r="H9" s="52">
        <v>109558.48</v>
      </c>
      <c r="I9" s="53" t="s">
        <v>24</v>
      </c>
      <c r="J9" s="54">
        <v>5</v>
      </c>
      <c r="K9" s="59" t="s">
        <v>36</v>
      </c>
      <c r="L9" s="36"/>
    </row>
    <row r="10" spans="1:12" ht="30" x14ac:dyDescent="0.25">
      <c r="A10" s="56">
        <v>101618787</v>
      </c>
      <c r="B10" s="57" t="s">
        <v>37</v>
      </c>
      <c r="C10" s="50">
        <v>40887194701</v>
      </c>
      <c r="D10" s="51">
        <v>45946</v>
      </c>
      <c r="E10" s="58">
        <v>19647.419999999998</v>
      </c>
      <c r="F10" s="58"/>
      <c r="G10" s="58"/>
      <c r="H10" s="58">
        <f>+E10</f>
        <v>19647.419999999998</v>
      </c>
      <c r="I10" s="53" t="s">
        <v>27</v>
      </c>
      <c r="J10" s="54">
        <v>5</v>
      </c>
      <c r="K10" s="59" t="s">
        <v>38</v>
      </c>
      <c r="L10" s="36"/>
    </row>
    <row r="11" spans="1:12" ht="78.75" customHeight="1" x14ac:dyDescent="0.25">
      <c r="A11" s="56">
        <v>101001577</v>
      </c>
      <c r="B11" s="57" t="s">
        <v>39</v>
      </c>
      <c r="C11" s="50">
        <v>40887152463</v>
      </c>
      <c r="D11" s="51">
        <v>45946</v>
      </c>
      <c r="E11" s="58">
        <v>112500</v>
      </c>
      <c r="F11" s="58"/>
      <c r="G11" s="58"/>
      <c r="H11" s="58">
        <f>+E11</f>
        <v>112500</v>
      </c>
      <c r="I11" s="53" t="s">
        <v>29</v>
      </c>
      <c r="J11" s="54">
        <v>5</v>
      </c>
      <c r="K11" s="59" t="s">
        <v>40</v>
      </c>
      <c r="L11" s="36"/>
    </row>
    <row r="12" spans="1:12" ht="15.75" x14ac:dyDescent="0.25">
      <c r="A12" s="56">
        <v>131564747</v>
      </c>
      <c r="B12" s="57" t="s">
        <v>41</v>
      </c>
      <c r="C12" s="50">
        <v>40886944553</v>
      </c>
      <c r="D12" s="51">
        <v>45946</v>
      </c>
      <c r="E12" s="58">
        <v>222368.25</v>
      </c>
      <c r="F12" s="58">
        <v>17033.91</v>
      </c>
      <c r="G12" s="58">
        <f>+E12*5%</f>
        <v>11118.4125</v>
      </c>
      <c r="H12" s="58">
        <f>+E12+F12-G12</f>
        <v>228283.7475</v>
      </c>
      <c r="I12" s="53" t="s">
        <v>22</v>
      </c>
      <c r="J12" s="54">
        <v>5</v>
      </c>
      <c r="K12" s="59" t="s">
        <v>43</v>
      </c>
      <c r="L12" s="36"/>
    </row>
    <row r="13" spans="1:12" ht="15.75" x14ac:dyDescent="0.25">
      <c r="A13" s="56">
        <v>131323032</v>
      </c>
      <c r="B13" s="57" t="s">
        <v>44</v>
      </c>
      <c r="C13" s="50">
        <v>40887288243</v>
      </c>
      <c r="D13" s="51">
        <v>45946</v>
      </c>
      <c r="E13" s="58">
        <v>106093.8</v>
      </c>
      <c r="F13" s="58"/>
      <c r="G13" s="58"/>
      <c r="H13" s="58">
        <f>+E13</f>
        <v>106093.8</v>
      </c>
      <c r="I13" s="53" t="s">
        <v>25</v>
      </c>
      <c r="J13" s="54">
        <v>5</v>
      </c>
      <c r="K13" s="60" t="s">
        <v>45</v>
      </c>
      <c r="L13" s="36"/>
    </row>
    <row r="14" spans="1:12" ht="15.75" x14ac:dyDescent="0.25">
      <c r="A14" s="56">
        <v>132172051</v>
      </c>
      <c r="B14" s="57" t="s">
        <v>46</v>
      </c>
      <c r="C14" s="50">
        <v>40887531829</v>
      </c>
      <c r="D14" s="51">
        <v>45946</v>
      </c>
      <c r="E14" s="58">
        <v>220564.2</v>
      </c>
      <c r="F14" s="58">
        <v>39701.56</v>
      </c>
      <c r="G14" s="58">
        <f>+E14*5%</f>
        <v>11028.210000000001</v>
      </c>
      <c r="H14" s="58">
        <f>+E14+F14-G14</f>
        <v>249237.55000000002</v>
      </c>
      <c r="I14" s="53" t="s">
        <v>24</v>
      </c>
      <c r="J14" s="54">
        <v>5</v>
      </c>
      <c r="K14" s="59" t="s">
        <v>47</v>
      </c>
      <c r="L14" s="36"/>
    </row>
    <row r="15" spans="1:12" ht="15.75" x14ac:dyDescent="0.25">
      <c r="A15" s="56">
        <v>132621077</v>
      </c>
      <c r="B15" s="57" t="s">
        <v>50</v>
      </c>
      <c r="C15" s="50">
        <v>40887264256</v>
      </c>
      <c r="D15" s="51">
        <v>45946</v>
      </c>
      <c r="E15" s="58">
        <v>152260</v>
      </c>
      <c r="F15" s="58"/>
      <c r="G15" s="58">
        <f>+E15*5%</f>
        <v>7613</v>
      </c>
      <c r="H15" s="58">
        <f>+E15+F15-G15</f>
        <v>144647</v>
      </c>
      <c r="I15" s="53" t="s">
        <v>22</v>
      </c>
      <c r="J15" s="54">
        <v>5</v>
      </c>
      <c r="K15" s="59" t="s">
        <v>51</v>
      </c>
      <c r="L15" s="36"/>
    </row>
    <row r="16" spans="1:12" ht="30" x14ac:dyDescent="0.25">
      <c r="A16" s="56">
        <v>124027812</v>
      </c>
      <c r="B16" s="57" t="s">
        <v>48</v>
      </c>
      <c r="C16" s="50">
        <v>40887264256</v>
      </c>
      <c r="D16" s="51">
        <v>45946</v>
      </c>
      <c r="E16" s="58">
        <v>4551.5</v>
      </c>
      <c r="F16" s="58"/>
      <c r="G16" s="58">
        <f>+E16*5%</f>
        <v>227.57500000000002</v>
      </c>
      <c r="H16" s="58">
        <f>+E16+F16-G16</f>
        <v>4323.9250000000002</v>
      </c>
      <c r="I16" s="53" t="s">
        <v>26</v>
      </c>
      <c r="J16" s="54">
        <v>5</v>
      </c>
      <c r="K16" s="59" t="s">
        <v>49</v>
      </c>
      <c r="L16" s="36"/>
    </row>
    <row r="17" spans="1:12" ht="30" x14ac:dyDescent="0.25">
      <c r="A17" s="56">
        <v>131819915</v>
      </c>
      <c r="B17" s="57" t="s">
        <v>52</v>
      </c>
      <c r="C17" s="50">
        <v>40890870921</v>
      </c>
      <c r="D17" s="51">
        <v>45946</v>
      </c>
      <c r="E17" s="58">
        <v>14000</v>
      </c>
      <c r="F17" s="58">
        <v>2520</v>
      </c>
      <c r="G17" s="58">
        <v>0</v>
      </c>
      <c r="H17" s="58">
        <f>+E17+F17-G17</f>
        <v>16520</v>
      </c>
      <c r="I17" s="53" t="s">
        <v>53</v>
      </c>
      <c r="J17" s="54">
        <v>5</v>
      </c>
      <c r="K17" s="59" t="s">
        <v>54</v>
      </c>
      <c r="L17" s="36"/>
    </row>
    <row r="18" spans="1:12" ht="30" x14ac:dyDescent="0.25">
      <c r="A18" s="56">
        <v>101758279</v>
      </c>
      <c r="B18" s="57" t="s">
        <v>55</v>
      </c>
      <c r="C18" s="50">
        <v>40890428142</v>
      </c>
      <c r="D18" s="51">
        <v>45946</v>
      </c>
      <c r="E18" s="58">
        <v>35000</v>
      </c>
      <c r="F18" s="58"/>
      <c r="G18" s="58"/>
      <c r="H18" s="58">
        <v>35000</v>
      </c>
      <c r="I18" s="53" t="s">
        <v>28</v>
      </c>
      <c r="J18" s="54">
        <v>5</v>
      </c>
      <c r="K18" s="59" t="s">
        <v>56</v>
      </c>
      <c r="L18" s="36"/>
    </row>
    <row r="19" spans="1:12" ht="30" x14ac:dyDescent="0.25">
      <c r="A19" s="56">
        <v>130847266</v>
      </c>
      <c r="B19" s="57" t="s">
        <v>57</v>
      </c>
      <c r="C19" s="50">
        <v>40890461048</v>
      </c>
      <c r="D19" s="51">
        <v>45946</v>
      </c>
      <c r="E19" s="58">
        <v>3000</v>
      </c>
      <c r="F19" s="58"/>
      <c r="G19" s="58"/>
      <c r="H19" s="58">
        <v>3000</v>
      </c>
      <c r="I19" s="53" t="s">
        <v>22</v>
      </c>
      <c r="J19" s="54">
        <v>5</v>
      </c>
      <c r="K19" s="59" t="s">
        <v>58</v>
      </c>
      <c r="L19" s="36"/>
    </row>
    <row r="20" spans="1:12" ht="15.75" x14ac:dyDescent="0.25">
      <c r="A20" s="56"/>
      <c r="B20" s="57" t="s">
        <v>59</v>
      </c>
      <c r="C20" s="50"/>
      <c r="D20" s="51">
        <v>45946</v>
      </c>
      <c r="E20" s="58">
        <v>56919.07</v>
      </c>
      <c r="F20" s="58"/>
      <c r="G20" s="58"/>
      <c r="H20" s="58">
        <v>56919.07</v>
      </c>
      <c r="I20" s="53" t="s">
        <v>60</v>
      </c>
      <c r="J20" s="54">
        <v>5</v>
      </c>
      <c r="K20" s="59" t="s">
        <v>61</v>
      </c>
      <c r="L20" s="36"/>
    </row>
    <row r="21" spans="1:12" ht="15.75" x14ac:dyDescent="0.25">
      <c r="A21" s="50"/>
      <c r="B21" s="50" t="s">
        <v>59</v>
      </c>
      <c r="C21" s="50"/>
      <c r="D21" s="51">
        <v>45946</v>
      </c>
      <c r="E21" s="58">
        <v>80</v>
      </c>
      <c r="F21" s="50"/>
      <c r="G21" s="61"/>
      <c r="H21" s="62">
        <v>80</v>
      </c>
      <c r="I21" s="53" t="s">
        <v>62</v>
      </c>
      <c r="J21" s="54">
        <v>5</v>
      </c>
      <c r="K21" s="55" t="s">
        <v>63</v>
      </c>
      <c r="L21" s="36"/>
    </row>
    <row r="22" spans="1:12" ht="15.75" x14ac:dyDescent="0.25">
      <c r="A22" s="50"/>
      <c r="B22" s="50" t="s">
        <v>64</v>
      </c>
      <c r="C22" s="50"/>
      <c r="D22" s="51">
        <v>45946</v>
      </c>
      <c r="E22" s="58">
        <v>2607.9299999999998</v>
      </c>
      <c r="F22" s="50"/>
      <c r="G22" s="61"/>
      <c r="H22" s="62">
        <v>2598.35</v>
      </c>
      <c r="I22" s="53" t="s">
        <v>64</v>
      </c>
      <c r="J22" s="54">
        <v>5</v>
      </c>
      <c r="K22" s="55" t="s">
        <v>63</v>
      </c>
      <c r="L22" s="36"/>
    </row>
    <row r="23" spans="1:12" ht="15.75" x14ac:dyDescent="0.25">
      <c r="A23" s="50"/>
      <c r="B23" s="50"/>
      <c r="C23" s="50"/>
      <c r="D23" s="51"/>
      <c r="E23" s="58"/>
      <c r="F23" s="50"/>
      <c r="G23" s="61"/>
      <c r="H23" s="62"/>
      <c r="I23" s="53" t="s">
        <v>14</v>
      </c>
      <c r="J23" s="54"/>
      <c r="K23" s="55"/>
      <c r="L23" s="36"/>
    </row>
    <row r="24" spans="1:12" ht="15.75" x14ac:dyDescent="0.25">
      <c r="A24" s="50"/>
      <c r="B24" s="50"/>
      <c r="C24" s="50"/>
      <c r="D24" s="51"/>
      <c r="E24" s="58"/>
      <c r="F24" s="50"/>
      <c r="G24" s="61"/>
      <c r="H24" s="62"/>
      <c r="I24" s="53"/>
      <c r="J24" s="54"/>
      <c r="K24" s="55"/>
      <c r="L24" s="36"/>
    </row>
    <row r="25" spans="1:12" ht="15.75" x14ac:dyDescent="0.25">
      <c r="A25" s="50"/>
      <c r="B25" s="50"/>
      <c r="C25" s="50"/>
      <c r="D25" s="51"/>
      <c r="E25" s="58"/>
      <c r="F25" s="50"/>
      <c r="G25" s="61"/>
      <c r="H25" s="62"/>
      <c r="I25" s="53"/>
      <c r="J25" s="54"/>
      <c r="K25" s="55"/>
      <c r="L25" s="36"/>
    </row>
    <row r="26" spans="1:12" ht="15.75" x14ac:dyDescent="0.25">
      <c r="A26" s="26"/>
      <c r="B26" s="25" t="s">
        <v>3</v>
      </c>
      <c r="C26" s="24"/>
      <c r="D26" s="23"/>
      <c r="E26" s="22">
        <f>SUM(E6:E25)</f>
        <v>1923001.4700000002</v>
      </c>
      <c r="F26" s="22"/>
      <c r="G26" s="22">
        <f>SUM(G6:G25)</f>
        <v>56919.065499999997</v>
      </c>
      <c r="H26" s="22">
        <f>SUM(H6:H25)</f>
        <v>1798218.5845000003</v>
      </c>
      <c r="I26" s="21"/>
      <c r="J26" s="20">
        <v>5</v>
      </c>
      <c r="K26" s="19"/>
    </row>
    <row r="27" spans="1:12" x14ac:dyDescent="0.2">
      <c r="B27" s="14"/>
      <c r="C27" s="13"/>
      <c r="D27" s="12"/>
      <c r="E27" s="18"/>
      <c r="F27" s="18"/>
      <c r="G27" s="18"/>
      <c r="H27" s="18"/>
      <c r="I27" s="18"/>
      <c r="J27" s="17"/>
    </row>
    <row r="28" spans="1:12" ht="19.5" customHeight="1" x14ac:dyDescent="0.3">
      <c r="A28" s="16" t="s">
        <v>1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2" ht="15" x14ac:dyDescent="0.25">
      <c r="A29" s="1" t="s">
        <v>65</v>
      </c>
      <c r="B29" s="14"/>
      <c r="C29" s="13"/>
      <c r="D29" s="12"/>
      <c r="E29" s="11"/>
      <c r="F29" s="11"/>
      <c r="G29" s="11"/>
      <c r="H29" s="11"/>
      <c r="I29" s="8"/>
      <c r="J29" s="8"/>
      <c r="K29" s="7"/>
    </row>
    <row r="30" spans="1:12" ht="15.75" x14ac:dyDescent="0.25">
      <c r="A30" s="10"/>
      <c r="B30" s="9"/>
      <c r="C30" s="9"/>
      <c r="D30" s="9"/>
      <c r="E30" s="9"/>
      <c r="F30" s="9"/>
      <c r="G30" s="9"/>
      <c r="H30" s="9"/>
      <c r="I30" s="8"/>
      <c r="J30" s="8"/>
      <c r="K30" s="7"/>
    </row>
    <row r="31" spans="1:12" ht="15.75" x14ac:dyDescent="0.25">
      <c r="A31" s="10"/>
      <c r="B31" s="9"/>
      <c r="C31" s="9"/>
      <c r="D31" s="9"/>
      <c r="E31" s="9"/>
      <c r="F31" s="9"/>
      <c r="G31" s="9"/>
      <c r="H31" s="9"/>
      <c r="I31" s="8"/>
      <c r="J31" s="8"/>
      <c r="K31" s="7"/>
    </row>
    <row r="32" spans="1:12" ht="15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7"/>
    </row>
    <row r="33" spans="1:11" ht="15" x14ac:dyDescent="0.25">
      <c r="A33" s="6" t="s">
        <v>20</v>
      </c>
      <c r="B33" s="6"/>
      <c r="C33" s="6"/>
      <c r="D33" s="6"/>
      <c r="E33" s="6"/>
      <c r="F33" s="6"/>
      <c r="G33" s="6"/>
      <c r="H33" s="6"/>
      <c r="I33" s="6" t="s">
        <v>18</v>
      </c>
      <c r="J33" s="6"/>
      <c r="K33" s="5"/>
    </row>
    <row r="34" spans="1:11" ht="15" x14ac:dyDescent="0.25">
      <c r="A34" s="6" t="s">
        <v>2</v>
      </c>
      <c r="B34" s="6" t="s">
        <v>21</v>
      </c>
      <c r="C34" s="6"/>
      <c r="D34" s="6"/>
      <c r="E34" s="6"/>
      <c r="F34" s="6"/>
      <c r="G34" s="6"/>
      <c r="H34" s="6"/>
      <c r="I34" s="6" t="s">
        <v>19</v>
      </c>
      <c r="J34" s="6"/>
      <c r="K34" s="5"/>
    </row>
    <row r="35" spans="1:1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</sheetData>
  <mergeCells count="3">
    <mergeCell ref="A1:K1"/>
    <mergeCell ref="A2:K2"/>
    <mergeCell ref="A3:K3"/>
  </mergeCells>
  <pageMargins left="0.70866141732283472" right="0.70866141732283472" top="0.74803149606299213" bottom="0.74803149606299213" header="0.31496062992125984" footer="0.31496062992125984"/>
  <pageSetup scale="5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34"/>
  <sheetViews>
    <sheetView view="pageBreakPreview" zoomScale="60" zoomScaleNormal="100" workbookViewId="0">
      <selection activeCell="N47" sqref="N47"/>
    </sheetView>
  </sheetViews>
  <sheetFormatPr baseColWidth="10" defaultRowHeight="12.75" x14ac:dyDescent="0.2"/>
  <cols>
    <col min="1" max="1" width="18.7109375" style="1" customWidth="1"/>
    <col min="2" max="2" width="44" style="1" bestFit="1" customWidth="1"/>
    <col min="3" max="3" width="21.28515625" style="1" bestFit="1" customWidth="1"/>
    <col min="4" max="4" width="14" style="1" bestFit="1" customWidth="1"/>
    <col min="5" max="5" width="19.42578125" style="1" bestFit="1" customWidth="1"/>
    <col min="6" max="6" width="15.28515625" style="1" customWidth="1"/>
    <col min="7" max="7" width="16.42578125" style="1" customWidth="1"/>
    <col min="8" max="8" width="19.85546875" style="1" bestFit="1" customWidth="1"/>
    <col min="9" max="9" width="61.42578125" style="1" customWidth="1"/>
    <col min="10" max="10" width="9.28515625" style="1" customWidth="1"/>
    <col min="11" max="11" width="41.140625" style="1" bestFit="1" customWidth="1"/>
    <col min="12" max="16384" width="11.42578125" style="1"/>
  </cols>
  <sheetData>
    <row r="1" spans="1:12" ht="33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2" ht="15.75" x14ac:dyDescent="0.25">
      <c r="A2" s="66" t="e">
        <f>#REF!</f>
        <v>#REF!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2" ht="15.75" x14ac:dyDescent="0.25">
      <c r="A3" s="66" t="s">
        <v>66</v>
      </c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1:12" ht="15.75" x14ac:dyDescent="0.25">
      <c r="A4" s="2"/>
      <c r="B4" s="36"/>
      <c r="C4" s="2"/>
      <c r="D4" s="2"/>
      <c r="E4" s="45"/>
      <c r="F4" s="45"/>
      <c r="G4" s="45"/>
      <c r="H4" s="45"/>
      <c r="I4" s="2"/>
      <c r="J4" s="2"/>
      <c r="K4" s="2"/>
    </row>
    <row r="5" spans="1:12" ht="31.5" x14ac:dyDescent="0.25">
      <c r="A5" s="41" t="s">
        <v>13</v>
      </c>
      <c r="B5" s="41" t="s">
        <v>12</v>
      </c>
      <c r="C5" s="41" t="s">
        <v>11</v>
      </c>
      <c r="D5" s="44" t="s">
        <v>10</v>
      </c>
      <c r="E5" s="42" t="s">
        <v>9</v>
      </c>
      <c r="F5" s="42" t="s">
        <v>17</v>
      </c>
      <c r="G5" s="43" t="s">
        <v>8</v>
      </c>
      <c r="H5" s="42" t="s">
        <v>7</v>
      </c>
      <c r="I5" s="41" t="s">
        <v>6</v>
      </c>
      <c r="J5" s="40" t="s">
        <v>5</v>
      </c>
      <c r="K5" s="39" t="s">
        <v>4</v>
      </c>
    </row>
    <row r="6" spans="1:12" ht="15" x14ac:dyDescent="0.2">
      <c r="A6" s="35"/>
      <c r="B6" s="34" t="s">
        <v>67</v>
      </c>
      <c r="C6" s="63">
        <v>4524000000411</v>
      </c>
      <c r="D6" s="33">
        <v>45943</v>
      </c>
      <c r="E6" s="38">
        <v>637222.69999999995</v>
      </c>
      <c r="F6" s="38"/>
      <c r="G6" s="30"/>
      <c r="H6" s="30">
        <f>+E6+F6-G6</f>
        <v>637222.69999999995</v>
      </c>
      <c r="I6" s="3" t="s">
        <v>68</v>
      </c>
      <c r="J6" s="29">
        <v>5</v>
      </c>
      <c r="K6" s="37"/>
      <c r="L6" s="36"/>
    </row>
    <row r="7" spans="1:12" ht="15" x14ac:dyDescent="0.2">
      <c r="A7" s="35"/>
      <c r="B7" s="34" t="s">
        <v>67</v>
      </c>
      <c r="C7" s="63">
        <v>4524000000012</v>
      </c>
      <c r="D7" s="33">
        <v>45944</v>
      </c>
      <c r="E7" s="38">
        <v>6467.39</v>
      </c>
      <c r="F7" s="38"/>
      <c r="G7" s="30"/>
      <c r="H7" s="30">
        <f t="shared" ref="H7:H18" si="0">+E7+F7-G7</f>
        <v>6467.39</v>
      </c>
      <c r="I7" s="3" t="s">
        <v>68</v>
      </c>
      <c r="J7" s="29">
        <v>5</v>
      </c>
      <c r="K7" s="37"/>
      <c r="L7" s="36"/>
    </row>
    <row r="8" spans="1:12" ht="15" customHeight="1" x14ac:dyDescent="0.2">
      <c r="A8" s="35"/>
      <c r="B8" s="34" t="s">
        <v>67</v>
      </c>
      <c r="C8" s="63">
        <v>4524000000004</v>
      </c>
      <c r="D8" s="33">
        <v>45946</v>
      </c>
      <c r="E8" s="38">
        <v>5818.57</v>
      </c>
      <c r="F8" s="38"/>
      <c r="G8" s="30"/>
      <c r="H8" s="30">
        <f t="shared" si="0"/>
        <v>5818.57</v>
      </c>
      <c r="I8" s="3" t="s">
        <v>68</v>
      </c>
      <c r="J8" s="29">
        <v>5</v>
      </c>
      <c r="K8" s="37"/>
      <c r="L8" s="36"/>
    </row>
    <row r="9" spans="1:12" ht="15" x14ac:dyDescent="0.2">
      <c r="A9" s="3">
        <v>131535119</v>
      </c>
      <c r="B9" s="34" t="s">
        <v>69</v>
      </c>
      <c r="C9" s="29">
        <v>40887566527</v>
      </c>
      <c r="D9" s="33">
        <v>45946</v>
      </c>
      <c r="E9" s="38">
        <v>76331.8</v>
      </c>
      <c r="F9" s="38">
        <v>13739.72</v>
      </c>
      <c r="G9" s="30">
        <f>+E9*5%</f>
        <v>3816.59</v>
      </c>
      <c r="H9" s="30">
        <f t="shared" si="0"/>
        <v>86254.930000000008</v>
      </c>
      <c r="I9" s="3" t="s">
        <v>70</v>
      </c>
      <c r="J9" s="29">
        <v>5</v>
      </c>
      <c r="K9" s="64" t="s">
        <v>71</v>
      </c>
      <c r="L9" s="36"/>
    </row>
    <row r="10" spans="1:12" ht="15" x14ac:dyDescent="0.2">
      <c r="A10" s="3">
        <v>101562447</v>
      </c>
      <c r="B10" s="34" t="s">
        <v>72</v>
      </c>
      <c r="C10" s="29">
        <v>40871803068</v>
      </c>
      <c r="D10" s="33">
        <v>45944</v>
      </c>
      <c r="E10" s="38">
        <v>35000</v>
      </c>
      <c r="F10" s="38">
        <v>6300</v>
      </c>
      <c r="G10" s="30">
        <f>+E10*5%</f>
        <v>1750</v>
      </c>
      <c r="H10" s="30">
        <f t="shared" si="0"/>
        <v>39550</v>
      </c>
      <c r="I10" s="3" t="s">
        <v>73</v>
      </c>
      <c r="J10" s="29">
        <v>5</v>
      </c>
      <c r="K10" s="37" t="s">
        <v>74</v>
      </c>
      <c r="L10" s="36"/>
    </row>
    <row r="11" spans="1:12" ht="15" customHeight="1" x14ac:dyDescent="0.2">
      <c r="A11" s="3"/>
      <c r="B11" s="34" t="s">
        <v>75</v>
      </c>
      <c r="C11" s="63">
        <v>4524000000020</v>
      </c>
      <c r="D11" s="33">
        <v>45952</v>
      </c>
      <c r="E11" s="38">
        <v>329000</v>
      </c>
      <c r="F11" s="38"/>
      <c r="G11" s="30"/>
      <c r="H11" s="30">
        <f t="shared" si="0"/>
        <v>329000</v>
      </c>
      <c r="I11" s="3" t="s">
        <v>76</v>
      </c>
      <c r="J11" s="29">
        <v>5</v>
      </c>
      <c r="K11" s="37"/>
      <c r="L11" s="36"/>
    </row>
    <row r="12" spans="1:12" ht="30" x14ac:dyDescent="0.2">
      <c r="A12" s="3">
        <v>131323032</v>
      </c>
      <c r="B12" s="34" t="s">
        <v>77</v>
      </c>
      <c r="C12" s="29">
        <v>40974387611</v>
      </c>
      <c r="D12" s="33">
        <v>45958</v>
      </c>
      <c r="E12" s="38">
        <v>98127.34</v>
      </c>
      <c r="F12" s="38">
        <v>17662.919999999998</v>
      </c>
      <c r="G12" s="30">
        <v>1794</v>
      </c>
      <c r="H12" s="30">
        <f t="shared" si="0"/>
        <v>113996.26</v>
      </c>
      <c r="I12" s="37" t="s">
        <v>78</v>
      </c>
      <c r="J12" s="29">
        <v>5</v>
      </c>
      <c r="K12" s="37" t="s">
        <v>79</v>
      </c>
      <c r="L12" s="36"/>
    </row>
    <row r="13" spans="1:12" ht="30" x14ac:dyDescent="0.2">
      <c r="A13" s="3">
        <v>132606558</v>
      </c>
      <c r="B13" s="34" t="s">
        <v>80</v>
      </c>
      <c r="C13" s="29">
        <v>40985616638</v>
      </c>
      <c r="D13" s="33">
        <v>45959</v>
      </c>
      <c r="E13" s="38">
        <v>193900</v>
      </c>
      <c r="F13" s="38">
        <v>34902</v>
      </c>
      <c r="G13" s="30">
        <f>+E13*5%</f>
        <v>9695</v>
      </c>
      <c r="H13" s="30">
        <f t="shared" si="0"/>
        <v>219107</v>
      </c>
      <c r="I13" s="37" t="s">
        <v>81</v>
      </c>
      <c r="J13" s="29">
        <v>5</v>
      </c>
      <c r="K13" s="37" t="s">
        <v>82</v>
      </c>
      <c r="L13" s="36"/>
    </row>
    <row r="14" spans="1:12" ht="45" x14ac:dyDescent="0.2">
      <c r="A14" s="3">
        <v>131001777</v>
      </c>
      <c r="B14" s="34" t="s">
        <v>83</v>
      </c>
      <c r="C14" s="29">
        <v>40985361973</v>
      </c>
      <c r="D14" s="33">
        <v>45959</v>
      </c>
      <c r="E14" s="38">
        <f>20338+20338+1016.9</f>
        <v>41692.9</v>
      </c>
      <c r="F14" s="38"/>
      <c r="G14" s="30"/>
      <c r="H14" s="30">
        <f t="shared" si="0"/>
        <v>41692.9</v>
      </c>
      <c r="I14" s="3" t="s">
        <v>84</v>
      </c>
      <c r="J14" s="29">
        <v>5</v>
      </c>
      <c r="K14" s="37" t="s">
        <v>85</v>
      </c>
      <c r="L14" s="36"/>
    </row>
    <row r="15" spans="1:12" ht="15" x14ac:dyDescent="0.2">
      <c r="A15" s="3">
        <v>130258422</v>
      </c>
      <c r="B15" s="34" t="s">
        <v>86</v>
      </c>
      <c r="C15" s="29">
        <v>40991398256</v>
      </c>
      <c r="D15" s="33">
        <v>45960</v>
      </c>
      <c r="E15" s="38">
        <v>21700</v>
      </c>
      <c r="F15" s="38">
        <v>3906</v>
      </c>
      <c r="G15" s="30">
        <f>+E15*5%</f>
        <v>1085</v>
      </c>
      <c r="H15" s="30">
        <f t="shared" si="0"/>
        <v>24521</v>
      </c>
      <c r="I15" s="3" t="s">
        <v>87</v>
      </c>
      <c r="J15" s="29">
        <v>5</v>
      </c>
      <c r="K15" s="37" t="s">
        <v>88</v>
      </c>
      <c r="L15" s="36"/>
    </row>
    <row r="16" spans="1:12" ht="15" customHeight="1" x14ac:dyDescent="0.2">
      <c r="A16" s="3"/>
      <c r="B16" s="34" t="s">
        <v>92</v>
      </c>
      <c r="C16" s="29"/>
      <c r="D16" s="33">
        <v>45961</v>
      </c>
      <c r="E16" s="38">
        <v>2255.4499999999998</v>
      </c>
      <c r="F16" s="38"/>
      <c r="G16" s="30"/>
      <c r="H16" s="30">
        <f t="shared" si="0"/>
        <v>2255.4499999999998</v>
      </c>
      <c r="I16" s="3" t="s">
        <v>63</v>
      </c>
      <c r="J16" s="29">
        <v>5</v>
      </c>
      <c r="K16" s="37"/>
      <c r="L16" s="36"/>
    </row>
    <row r="17" spans="1:12" ht="30" x14ac:dyDescent="0.2">
      <c r="A17" s="3"/>
      <c r="B17" s="34" t="s">
        <v>59</v>
      </c>
      <c r="C17" s="29">
        <v>41004404810</v>
      </c>
      <c r="D17" s="33">
        <v>45961</v>
      </c>
      <c r="E17" s="38">
        <v>18140.59</v>
      </c>
      <c r="F17" s="38"/>
      <c r="G17" s="30"/>
      <c r="H17" s="30">
        <f t="shared" si="0"/>
        <v>18140.59</v>
      </c>
      <c r="I17" s="3" t="s">
        <v>94</v>
      </c>
      <c r="J17" s="29">
        <v>5</v>
      </c>
      <c r="K17" s="37" t="s">
        <v>95</v>
      </c>
      <c r="L17" s="36"/>
    </row>
    <row r="18" spans="1:12" ht="15" x14ac:dyDescent="0.2">
      <c r="A18" s="3"/>
      <c r="B18" s="34" t="s">
        <v>96</v>
      </c>
      <c r="C18" s="29"/>
      <c r="D18" s="33">
        <v>45961</v>
      </c>
      <c r="E18" s="32">
        <v>255</v>
      </c>
      <c r="F18" s="32"/>
      <c r="G18" s="31"/>
      <c r="H18" s="30">
        <f t="shared" si="0"/>
        <v>255</v>
      </c>
      <c r="I18" s="3"/>
      <c r="J18" s="29">
        <v>5</v>
      </c>
      <c r="K18" s="28" t="s">
        <v>96</v>
      </c>
      <c r="L18" s="27"/>
    </row>
    <row r="19" spans="1:12" ht="15.75" x14ac:dyDescent="0.25">
      <c r="A19" s="26"/>
      <c r="B19" s="25" t="s">
        <v>3</v>
      </c>
      <c r="C19" s="24"/>
      <c r="D19" s="23"/>
      <c r="E19" s="22">
        <f>SUM(E6:E18)</f>
        <v>1465911.74</v>
      </c>
      <c r="F19" s="22"/>
      <c r="G19" s="22">
        <f>SUM(G6:G18)</f>
        <v>18140.59</v>
      </c>
      <c r="H19" s="22">
        <f>SUM(H6:H18)</f>
        <v>1524281.7899999998</v>
      </c>
      <c r="I19" s="21"/>
      <c r="J19" s="20"/>
      <c r="K19" s="19"/>
    </row>
    <row r="20" spans="1:12" x14ac:dyDescent="0.2">
      <c r="B20" s="14"/>
      <c r="C20" s="13"/>
      <c r="D20" s="12"/>
      <c r="E20" s="18"/>
      <c r="F20" s="18"/>
      <c r="G20" s="18"/>
      <c r="H20" s="18"/>
      <c r="I20" s="18"/>
      <c r="J20" s="17"/>
    </row>
    <row r="21" spans="1:12" x14ac:dyDescent="0.2">
      <c r="B21" s="14"/>
      <c r="C21" s="13"/>
      <c r="D21" s="12"/>
      <c r="E21" s="18"/>
      <c r="F21" s="18"/>
      <c r="G21" s="18"/>
      <c r="H21" s="18"/>
      <c r="I21" s="18"/>
      <c r="J21" s="17"/>
    </row>
    <row r="23" spans="1:12" ht="18.75" x14ac:dyDescent="0.3">
      <c r="A23" s="16" t="s">
        <v>1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2" ht="15" x14ac:dyDescent="0.25">
      <c r="A24" s="1" t="s">
        <v>93</v>
      </c>
      <c r="B24" s="14"/>
      <c r="C24" s="13"/>
      <c r="D24" s="12"/>
      <c r="E24" s="11"/>
      <c r="F24" s="11"/>
      <c r="G24" s="11"/>
      <c r="H24" s="11"/>
      <c r="I24" s="8"/>
      <c r="J24" s="8"/>
      <c r="K24" s="7"/>
    </row>
    <row r="25" spans="1:12" ht="15.75" x14ac:dyDescent="0.25">
      <c r="A25" s="10"/>
      <c r="B25" s="9"/>
      <c r="C25" s="9"/>
      <c r="D25" s="9"/>
      <c r="E25" s="9"/>
      <c r="F25" s="9"/>
      <c r="G25" s="9"/>
      <c r="H25" s="9"/>
      <c r="I25" s="8"/>
      <c r="J25" s="8"/>
      <c r="K25" s="7"/>
    </row>
    <row r="26" spans="1:12" ht="15.75" x14ac:dyDescent="0.25">
      <c r="A26" s="10"/>
      <c r="B26" s="9"/>
      <c r="C26" s="9"/>
      <c r="D26" s="9"/>
      <c r="E26" s="9"/>
      <c r="F26" s="9"/>
      <c r="G26" s="9"/>
      <c r="H26" s="9"/>
      <c r="I26" s="8"/>
      <c r="J26" s="8"/>
      <c r="K26" s="7"/>
    </row>
    <row r="27" spans="1:12" ht="15.75" x14ac:dyDescent="0.25">
      <c r="A27" s="10"/>
      <c r="B27" s="9"/>
      <c r="C27" s="9"/>
      <c r="D27" s="9"/>
      <c r="E27" s="9"/>
      <c r="F27" s="9"/>
      <c r="G27" s="9"/>
      <c r="H27" s="9"/>
      <c r="I27" s="8"/>
      <c r="J27" s="8"/>
      <c r="K27" s="7"/>
    </row>
    <row r="28" spans="1:12" ht="15.75" x14ac:dyDescent="0.25">
      <c r="A28" s="10"/>
      <c r="B28" s="9"/>
      <c r="C28" s="9"/>
      <c r="D28" s="9"/>
      <c r="E28" s="9"/>
      <c r="F28" s="9"/>
      <c r="G28" s="9"/>
      <c r="H28" s="9"/>
      <c r="I28" s="8"/>
      <c r="J28" s="8"/>
      <c r="K28" s="7"/>
    </row>
    <row r="29" spans="1:12" ht="15.75" x14ac:dyDescent="0.25">
      <c r="A29" s="10"/>
      <c r="B29" s="9"/>
      <c r="C29" s="9"/>
      <c r="D29" s="9"/>
      <c r="E29" s="9"/>
      <c r="F29" s="9"/>
      <c r="G29" s="9"/>
      <c r="H29" s="9"/>
      <c r="I29" s="8"/>
      <c r="J29" s="8"/>
      <c r="K29" s="7"/>
    </row>
    <row r="30" spans="1:12" ht="15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7"/>
    </row>
    <row r="31" spans="1:12" ht="15" x14ac:dyDescent="0.25">
      <c r="A31" s="67" t="s">
        <v>91</v>
      </c>
      <c r="B31" s="67"/>
      <c r="C31" s="6"/>
      <c r="D31" s="6"/>
      <c r="E31" s="6"/>
      <c r="F31" s="6"/>
      <c r="G31" s="6"/>
      <c r="H31" s="6"/>
      <c r="I31" s="6" t="s">
        <v>89</v>
      </c>
      <c r="J31" s="6"/>
      <c r="K31" s="5"/>
    </row>
    <row r="32" spans="1:12" ht="15" x14ac:dyDescent="0.25">
      <c r="A32" s="67" t="s">
        <v>21</v>
      </c>
      <c r="B32" s="67"/>
      <c r="C32" s="6"/>
      <c r="D32" s="6"/>
      <c r="E32" s="6"/>
      <c r="F32" s="6"/>
      <c r="G32" s="6"/>
      <c r="H32" s="6"/>
      <c r="I32" s="6" t="s">
        <v>90</v>
      </c>
      <c r="J32" s="6"/>
      <c r="K32" s="5"/>
    </row>
    <row r="33" spans="1:1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</sheetData>
  <mergeCells count="5">
    <mergeCell ref="A1:K1"/>
    <mergeCell ref="A2:K2"/>
    <mergeCell ref="A3:K3"/>
    <mergeCell ref="A31:B31"/>
    <mergeCell ref="A32:B32"/>
  </mergeCells>
  <phoneticPr fontId="19" type="noConversion"/>
  <pageMargins left="0.7" right="0.7" top="0.75" bottom="0.75" header="0.3" footer="0.3"/>
  <pageSetup paperSize="5" scale="57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RELACION DE PAGO FR</vt:lpstr>
      <vt:lpstr>RELACION DE PAGO VS</vt:lpstr>
      <vt:lpstr>'RELACION DE PAGO VS'!Área_de_impresión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Usuario</cp:lastModifiedBy>
  <cp:lastPrinted>2025-11-05T19:53:24Z</cp:lastPrinted>
  <dcterms:created xsi:type="dcterms:W3CDTF">2021-03-19T19:51:23Z</dcterms:created>
  <dcterms:modified xsi:type="dcterms:W3CDTF">2025-11-12T19:21:30Z</dcterms:modified>
</cp:coreProperties>
</file>